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<sst xmlns="http://schemas.openxmlformats.org/spreadsheetml/2006/main" count="217" uniqueCount="107">
  <si>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</si>
  <si>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</si>
  <si>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</si>
  <si>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</si>
  <si>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</si>
  <si>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</si>
  <si>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</si>
  <si>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</si>
  <si>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</si>
  <si>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</si>
  <si>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</si>
  <si>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</si>
  <si>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</si>
  <si>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</si>
  <si>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</si>
  <si>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</si>
  <si>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</si>
  <si>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</si>
  <si>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</si>
  <si>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</si>
  <si>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</si>
  <si>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</si>
  <si>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</si>
  <si>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</si>
  <si>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</si>
  <si>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</si>
  <si>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</si>
  <si>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</si>
  <si>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</si>
  <si>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</si>
  <si>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</si>
  <si>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</si>
  <si>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</si>
  <si>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</si>
  <si>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</si>
  <si>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</si>
  <si>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</si>
  <si>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</si>
  <si>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</si>
  <si>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</si>
  <si>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</si>
  <si>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</si>
  <si>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</si>
  <si>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</si>
  <si>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</si>
  <si>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</si>
  <si>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</si>
  <si>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</si>
  <si>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</si>
  <si>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</si>
  <si>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</si>
  <si>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</si>
  <si>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</si>
  <si>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</si>
  <si>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</si>
  <si>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</si>
  <si>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</si>
  <si>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</si>
  <si>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</si>
  <si>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</si>
  <si>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</si>
  <si>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</si>
  <si>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</si>
  <si>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</si>
  <si>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</si>
  <si>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</si>
  <si>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</si>
  <si>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</si>
  <si>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</si>
  <si>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</si>
  <si>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</si>
  <si>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</si>
  <si>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</si>
  <si>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</si>
  <si>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</si>
  <si>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</si>
  <si>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</si>
  <si>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</si>
  <si>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</si>
  <si>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</si>
  <si>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</si>
  <si>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</si>
  <si>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</si>
  <si>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</si>
  <si>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</si>
  <si>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</si>
  <si>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</si>
  <si>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</si>
  <si>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</si>
  <si>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</si>
  <si>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</si>
  <si>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</si>
  <si>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</si>
  <si>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</si>
  <si>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</si>
  <si>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</si>
  <si>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</si>
  <si>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</si>
  <si>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</si>
  <si>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</si>
  <si>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</si>
  <si>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</si>
  <si>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</si>
  <si>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</si>
  <si>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90％以上を県受水に依存しているため、コストが割高となり、⑥給水原価が類似団体・全国平均を大きく上回り、厳しい業務運営を求められるものの、⑤料金回収率に見受けられる、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また、⑦施設利用率及び⑧有収率についても、年度別の比較において安定しているとともに、類似団体・全国平均を大きく上回り、施設の適正規模・効率性及び供給した配水量の効率性が認められる。
　今後も、良好な指標の数値を維持しつつ、さらなる経常収支比率の向上を目指し、現在より健全性・効率性に優れた業務運営に努める。
</t>
    <phoneticPr fontId="4"/>
  </si>
  <si>
    <t xml:space="preserve">　①有形固定資産減価償却率は、類似団体・全国平均と比較したところ、やや下回っているものの、②管路経年化率は、昭和40年代から50年代初頭にかけて整備した管路が、近年更新時期を迎えているため、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phoneticPr fontId="4"/>
  </si>
  <si>
    <t xml:space="preserve">　分析の結果、年度別・類似団体・全国平均と比較した場合、一部に劣っている項目が見受けられるものの、全体としては、健全な経営状況が維持されているものと考える。
　しかしながら、今後については、人口や水需要の減少傾向が予想され、収益の大きな増加を期待することは難しい状況にある。一方で、老朽化した配水施設や管路の更新、災害に備えた耐震化対策など、既存設備の更新整備等に多額の投資が必要となるため、それに係る費用の増加が考えられ、経営状況の悪化が懸念される。
　そのような状況の中で、経営に係る長期的視点を踏まえた戦略的な計画立案として、「尾道市水道事業ビジョン（経営戦略含む。）」を現在策定しており、引き続き、コスト意識に徹した経費節減と慎重かつ効率的な事業経営に取り組み、安全で良質な水の安定供給に努める。
</t>
    <rPh sb="279" eb="281">
      <t>ケイエイ</t>
    </rPh>
    <rPh sb="281" eb="283">
      <t>センリャク</t>
    </rPh>
    <rPh sb="283" eb="284">
      <t>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</si>
</sst>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0.89</c:v>
                </c:pt>
                <c:pt idx="1">
                  <c:v>0.73</c:v>
                </c:pt>
                <c:pt idx="2">
                  <c:v>1.37</c:v>
                </c:pt>
                <c:pt idx="3">
                  <c:v>0.87</c:v>
                </c:pt>
                <c:pt idx="4">
                  <c:v>1.18</c:v>
                </c:pt>
              </c:numCache>
            </c:numRef>
          </c:val>
        </c:ser>
        <c:dLbls>
          <c:showLegendKey val="0"/>
          <c:showVal val="0"/>
          <c:showCatName val="0"/>
          <c:showSerName val="0"/>
          <c:showPercent val="0"/>
          <c:showBubbleSize val="0"/>
        </c:dLbls>
        <c:gapWidth val="150"/>
        <c:axId val="74900608"/>
        <c:axId val="7490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74900608"/>
        <c:axId val="74902528"/>
      </c:lineChart>
      <c:dateAx>
        <c:axId val="74900608"/>
        <c:scaling>
          <c:orientation val="minMax"/>
        </c:scaling>
        <c:delete val="1"/>
        <c:axPos val="b"/>
        <c:numFmt formatCode="ge" sourceLinked="1"/>
        <c:majorTickMark val="none"/>
        <c:minorTickMark val="none"/>
        <c:tickLblPos val="none"/>
        <c:crossAx val="74902528"/>
        <c:crosses val="autoZero"/>
        <c:auto val="1"/>
        <c:lblOffset val="100"/>
        <c:baseTimeUnit val="years"/>
      </c:dateAx>
      <c:valAx>
        <c:axId val="7490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65.239999999999995</c:v>
                </c:pt>
                <c:pt idx="1">
                  <c:v>65.430000000000007</c:v>
                </c:pt>
                <c:pt idx="2">
                  <c:v>65.03</c:v>
                </c:pt>
                <c:pt idx="3">
                  <c:v>66.599999999999994</c:v>
                </c:pt>
                <c:pt idx="4">
                  <c:v>66.02</c:v>
                </c:pt>
              </c:numCache>
            </c:numRef>
          </c:val>
        </c:ser>
        <c:dLbls>
          <c:showLegendKey val="0"/>
          <c:showVal val="0"/>
          <c:showCatName val="0"/>
          <c:showSerName val="0"/>
          <c:showPercent val="0"/>
          <c:showBubbleSize val="0"/>
        </c:dLbls>
        <c:gapWidth val="150"/>
        <c:axId val="80492032"/>
        <c:axId val="804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80492032"/>
        <c:axId val="80493952"/>
      </c:lineChart>
      <c:dateAx>
        <c:axId val="80492032"/>
        <c:scaling>
          <c:orientation val="minMax"/>
        </c:scaling>
        <c:delete val="1"/>
        <c:axPos val="b"/>
        <c:numFmt formatCode="ge" sourceLinked="1"/>
        <c:majorTickMark val="none"/>
        <c:minorTickMark val="none"/>
        <c:tickLblPos val="none"/>
        <c:crossAx val="80493952"/>
        <c:crosses val="autoZero"/>
        <c:auto val="1"/>
        <c:lblOffset val="100"/>
        <c:baseTimeUnit val="years"/>
      </c:dateAx>
      <c:valAx>
        <c:axId val="804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94.84</c:v>
                </c:pt>
                <c:pt idx="1">
                  <c:v>94.16</c:v>
                </c:pt>
                <c:pt idx="2">
                  <c:v>93.33</c:v>
                </c:pt>
                <c:pt idx="3">
                  <c:v>94.46</c:v>
                </c:pt>
                <c:pt idx="4">
                  <c:v>94.43</c:v>
                </c:pt>
              </c:numCache>
            </c:numRef>
          </c:val>
        </c:ser>
        <c:dLbls>
          <c:showLegendKey val="0"/>
          <c:showVal val="0"/>
          <c:showCatName val="0"/>
          <c:showSerName val="0"/>
          <c:showPercent val="0"/>
          <c:showBubbleSize val="0"/>
        </c:dLbls>
        <c:gapWidth val="150"/>
        <c:axId val="80536704"/>
        <c:axId val="805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80536704"/>
        <c:axId val="80538624"/>
      </c:lineChart>
      <c:dateAx>
        <c:axId val="80536704"/>
        <c:scaling>
          <c:orientation val="minMax"/>
        </c:scaling>
        <c:delete val="1"/>
        <c:axPos val="b"/>
        <c:numFmt formatCode="ge" sourceLinked="1"/>
        <c:majorTickMark val="none"/>
        <c:minorTickMark val="none"/>
        <c:tickLblPos val="none"/>
        <c:crossAx val="80538624"/>
        <c:crosses val="autoZero"/>
        <c:auto val="1"/>
        <c:lblOffset val="100"/>
        <c:baseTimeUnit val="years"/>
      </c:dateAx>
      <c:valAx>
        <c:axId val="805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109.48</c:v>
                </c:pt>
                <c:pt idx="1">
                  <c:v>105.77</c:v>
                </c:pt>
                <c:pt idx="2">
                  <c:v>102.08</c:v>
                </c:pt>
                <c:pt idx="3">
                  <c:v>111.45</c:v>
                </c:pt>
                <c:pt idx="4">
                  <c:v>110.35</c:v>
                </c:pt>
              </c:numCache>
            </c:numRef>
          </c:val>
        </c:ser>
        <c:dLbls>
          <c:showLegendKey val="0"/>
          <c:showVal val="0"/>
          <c:showCatName val="0"/>
          <c:showSerName val="0"/>
          <c:showPercent val="0"/>
          <c:showBubbleSize val="0"/>
        </c:dLbls>
        <c:gapWidth val="150"/>
        <c:axId val="75604736"/>
        <c:axId val="756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75604736"/>
        <c:axId val="75606656"/>
      </c:lineChart>
      <c:dateAx>
        <c:axId val="75604736"/>
        <c:scaling>
          <c:orientation val="minMax"/>
        </c:scaling>
        <c:delete val="1"/>
        <c:axPos val="b"/>
        <c:numFmt formatCode="ge" sourceLinked="1"/>
        <c:majorTickMark val="none"/>
        <c:minorTickMark val="none"/>
        <c:tickLblPos val="none"/>
        <c:crossAx val="75606656"/>
        <c:crosses val="autoZero"/>
        <c:auto val="1"/>
        <c:lblOffset val="100"/>
        <c:baseTimeUnit val="years"/>
      </c:dateAx>
      <c:valAx>
        <c:axId val="7560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6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34.799999999999997</c:v>
                </c:pt>
                <c:pt idx="1">
                  <c:v>35.090000000000003</c:v>
                </c:pt>
                <c:pt idx="2">
                  <c:v>35.93</c:v>
                </c:pt>
                <c:pt idx="3">
                  <c:v>41.5</c:v>
                </c:pt>
                <c:pt idx="4">
                  <c:v>42.81</c:v>
                </c:pt>
              </c:numCache>
            </c:numRef>
          </c:val>
        </c:ser>
        <c:dLbls>
          <c:showLegendKey val="0"/>
          <c:showVal val="0"/>
          <c:showCatName val="0"/>
          <c:showSerName val="0"/>
          <c:showPercent val="0"/>
          <c:showBubbleSize val="0"/>
        </c:dLbls>
        <c:gapWidth val="150"/>
        <c:axId val="80359808"/>
        <c:axId val="803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80359808"/>
        <c:axId val="80361728"/>
      </c:lineChart>
      <c:dateAx>
        <c:axId val="80359808"/>
        <c:scaling>
          <c:orientation val="minMax"/>
        </c:scaling>
        <c:delete val="1"/>
        <c:axPos val="b"/>
        <c:numFmt formatCode="ge" sourceLinked="1"/>
        <c:majorTickMark val="none"/>
        <c:minorTickMark val="none"/>
        <c:tickLblPos val="none"/>
        <c:crossAx val="80361728"/>
        <c:crosses val="autoZero"/>
        <c:auto val="1"/>
        <c:lblOffset val="100"/>
        <c:baseTimeUnit val="years"/>
      </c:dateAx>
      <c:valAx>
        <c:axId val="803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9.51</c:v>
                </c:pt>
                <c:pt idx="1">
                  <c:v>8.7200000000000006</c:v>
                </c:pt>
                <c:pt idx="2">
                  <c:v>13.73</c:v>
                </c:pt>
                <c:pt idx="3">
                  <c:v>16.079999999999998</c:v>
                </c:pt>
                <c:pt idx="4">
                  <c:v>20.65</c:v>
                </c:pt>
              </c:numCache>
            </c:numRef>
          </c:val>
        </c:ser>
        <c:dLbls>
          <c:showLegendKey val="0"/>
          <c:showVal val="0"/>
          <c:showCatName val="0"/>
          <c:showSerName val="0"/>
          <c:showPercent val="0"/>
          <c:showBubbleSize val="0"/>
        </c:dLbls>
        <c:gapWidth val="150"/>
        <c:axId val="80393728"/>
        <c:axId val="803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80393728"/>
        <c:axId val="80395648"/>
      </c:lineChart>
      <c:dateAx>
        <c:axId val="80393728"/>
        <c:scaling>
          <c:orientation val="minMax"/>
        </c:scaling>
        <c:delete val="1"/>
        <c:axPos val="b"/>
        <c:numFmt formatCode="ge" sourceLinked="1"/>
        <c:majorTickMark val="none"/>
        <c:minorTickMark val="none"/>
        <c:tickLblPos val="none"/>
        <c:crossAx val="80395648"/>
        <c:crosses val="autoZero"/>
        <c:auto val="1"/>
        <c:lblOffset val="100"/>
        <c:baseTimeUnit val="years"/>
      </c:dateAx>
      <c:valAx>
        <c:axId val="803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724288"/>
        <c:axId val="7572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75724288"/>
        <c:axId val="75726208"/>
      </c:lineChart>
      <c:dateAx>
        <c:axId val="75724288"/>
        <c:scaling>
          <c:orientation val="minMax"/>
        </c:scaling>
        <c:delete val="1"/>
        <c:axPos val="b"/>
        <c:numFmt formatCode="ge" sourceLinked="1"/>
        <c:majorTickMark val="none"/>
        <c:minorTickMark val="none"/>
        <c:tickLblPos val="none"/>
        <c:crossAx val="75726208"/>
        <c:crosses val="autoZero"/>
        <c:auto val="1"/>
        <c:lblOffset val="100"/>
        <c:baseTimeUnit val="years"/>
      </c:dateAx>
      <c:valAx>
        <c:axId val="7572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7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339.09</c:v>
                </c:pt>
                <c:pt idx="1">
                  <c:v>272.32</c:v>
                </c:pt>
                <c:pt idx="2">
                  <c:v>358.47</c:v>
                </c:pt>
                <c:pt idx="3">
                  <c:v>258.08999999999997</c:v>
                </c:pt>
                <c:pt idx="4">
                  <c:v>315.94</c:v>
                </c:pt>
              </c:numCache>
            </c:numRef>
          </c:val>
        </c:ser>
        <c:dLbls>
          <c:showLegendKey val="0"/>
          <c:showVal val="0"/>
          <c:showCatName val="0"/>
          <c:showSerName val="0"/>
          <c:showPercent val="0"/>
          <c:showBubbleSize val="0"/>
        </c:dLbls>
        <c:gapWidth val="150"/>
        <c:axId val="75765248"/>
        <c:axId val="7576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75765248"/>
        <c:axId val="75767168"/>
      </c:lineChart>
      <c:dateAx>
        <c:axId val="75765248"/>
        <c:scaling>
          <c:orientation val="minMax"/>
        </c:scaling>
        <c:delete val="1"/>
        <c:axPos val="b"/>
        <c:numFmt formatCode="ge" sourceLinked="1"/>
        <c:majorTickMark val="none"/>
        <c:minorTickMark val="none"/>
        <c:tickLblPos val="none"/>
        <c:crossAx val="75767168"/>
        <c:crosses val="autoZero"/>
        <c:auto val="1"/>
        <c:lblOffset val="100"/>
        <c:baseTimeUnit val="years"/>
      </c:dateAx>
      <c:valAx>
        <c:axId val="75767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7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145.12</c:v>
                </c:pt>
                <c:pt idx="1">
                  <c:v>147.31</c:v>
                </c:pt>
                <c:pt idx="2">
                  <c:v>148.51</c:v>
                </c:pt>
                <c:pt idx="3">
                  <c:v>148.03</c:v>
                </c:pt>
                <c:pt idx="4">
                  <c:v>145.38999999999999</c:v>
                </c:pt>
              </c:numCache>
            </c:numRef>
          </c:val>
        </c:ser>
        <c:dLbls>
          <c:showLegendKey val="0"/>
          <c:showVal val="0"/>
          <c:showCatName val="0"/>
          <c:showSerName val="0"/>
          <c:showPercent val="0"/>
          <c:showBubbleSize val="0"/>
        </c:dLbls>
        <c:gapWidth val="150"/>
        <c:axId val="75783552"/>
        <c:axId val="758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75783552"/>
        <c:axId val="75806208"/>
      </c:lineChart>
      <c:dateAx>
        <c:axId val="75783552"/>
        <c:scaling>
          <c:orientation val="minMax"/>
        </c:scaling>
        <c:delete val="1"/>
        <c:axPos val="b"/>
        <c:numFmt formatCode="ge" sourceLinked="1"/>
        <c:majorTickMark val="none"/>
        <c:minorTickMark val="none"/>
        <c:tickLblPos val="none"/>
        <c:crossAx val="75806208"/>
        <c:crosses val="autoZero"/>
        <c:auto val="1"/>
        <c:lblOffset val="100"/>
        <c:baseTimeUnit val="years"/>
      </c:dateAx>
      <c:valAx>
        <c:axId val="7580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78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107.07</c:v>
                </c:pt>
                <c:pt idx="1">
                  <c:v>103.54</c:v>
                </c:pt>
                <c:pt idx="2">
                  <c:v>99.6</c:v>
                </c:pt>
                <c:pt idx="3">
                  <c:v>110.33</c:v>
                </c:pt>
                <c:pt idx="4">
                  <c:v>110.13</c:v>
                </c:pt>
              </c:numCache>
            </c:numRef>
          </c:val>
        </c:ser>
        <c:dLbls>
          <c:showLegendKey val="0"/>
          <c:showVal val="0"/>
          <c:showCatName val="0"/>
          <c:showSerName val="0"/>
          <c:showPercent val="0"/>
          <c:showBubbleSize val="0"/>
        </c:dLbls>
        <c:gapWidth val="150"/>
        <c:axId val="75844224"/>
        <c:axId val="7585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75844224"/>
        <c:axId val="75850496"/>
      </c:lineChart>
      <c:dateAx>
        <c:axId val="75844224"/>
        <c:scaling>
          <c:orientation val="minMax"/>
        </c:scaling>
        <c:delete val="1"/>
        <c:axPos val="b"/>
        <c:numFmt formatCode="ge" sourceLinked="1"/>
        <c:majorTickMark val="none"/>
        <c:minorTickMark val="none"/>
        <c:tickLblPos val="none"/>
        <c:crossAx val="75850496"/>
        <c:crosses val="autoZero"/>
        <c:auto val="1"/>
        <c:lblOffset val="100"/>
        <c:baseTimeUnit val="years"/>
      </c:dateAx>
      <c:valAx>
        <c:axId val="758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234.48</c:v>
                </c:pt>
                <c:pt idx="1">
                  <c:v>241.95</c:v>
                </c:pt>
                <c:pt idx="2">
                  <c:v>250.94</c:v>
                </c:pt>
                <c:pt idx="3">
                  <c:v>227.56</c:v>
                </c:pt>
                <c:pt idx="4">
                  <c:v>228.72</c:v>
                </c:pt>
              </c:numCache>
            </c:numRef>
          </c:val>
        </c:ser>
        <c:dLbls>
          <c:showLegendKey val="0"/>
          <c:showVal val="0"/>
          <c:showCatName val="0"/>
          <c:showSerName val="0"/>
          <c:showPercent val="0"/>
          <c:showBubbleSize val="0"/>
        </c:dLbls>
        <c:gapWidth val="150"/>
        <c:axId val="75876224"/>
        <c:axId val="7587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75876224"/>
        <c:axId val="75878400"/>
      </c:lineChart>
      <c:dateAx>
        <c:axId val="75876224"/>
        <c:scaling>
          <c:orientation val="minMax"/>
        </c:scaling>
        <c:delete val="1"/>
        <c:axPos val="b"/>
        <c:numFmt formatCode="ge" sourceLinked="1"/>
        <c:majorTickMark val="none"/>
        <c:minorTickMark val="none"/>
        <c:tickLblPos val="none"/>
        <c:crossAx val="75878400"/>
        <c:crosses val="autoZero"/>
        <c:auto val="1"/>
        <c:lblOffset val="100"/>
        <c:baseTimeUnit val="years"/>
      </c:dateAx>
      <c:valAx>
        <c:axId val="758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T1" sqref="T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尾道市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142462</v>
      </c>
      <c r="AJ8" s="75"/>
      <c r="AK8" s="75"/>
      <c r="AL8" s="75"/>
      <c r="AM8" s="75"/>
      <c r="AN8" s="75"/>
      <c r="AO8" s="75"/>
      <c r="AP8" s="76"/>
      <c r="AQ8" s="57">
        <f>データ!R6</f>
        <v>285.08999999999997</v>
      </c>
      <c r="AR8" s="57"/>
      <c r="AS8" s="57"/>
      <c r="AT8" s="57"/>
      <c r="AU8" s="57"/>
      <c r="AV8" s="57"/>
      <c r="AW8" s="57"/>
      <c r="AX8" s="57"/>
      <c r="AY8" s="57">
        <f>データ!S6</f>
        <v>499.71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75.97</v>
      </c>
      <c r="K10" s="57"/>
      <c r="L10" s="57"/>
      <c r="M10" s="57"/>
      <c r="N10" s="57"/>
      <c r="O10" s="57"/>
      <c r="P10" s="57"/>
      <c r="Q10" s="57"/>
      <c r="R10" s="57">
        <f>データ!O6</f>
        <v>93.4</v>
      </c>
      <c r="S10" s="57"/>
      <c r="T10" s="57"/>
      <c r="U10" s="57"/>
      <c r="V10" s="57"/>
      <c r="W10" s="57"/>
      <c r="X10" s="57"/>
      <c r="Y10" s="57"/>
      <c r="Z10" s="65">
        <f>データ!P6</f>
        <v>4093</v>
      </c>
      <c r="AA10" s="65"/>
      <c r="AB10" s="65"/>
      <c r="AC10" s="65"/>
      <c r="AD10" s="65"/>
      <c r="AE10" s="65"/>
      <c r="AF10" s="65"/>
      <c r="AG10" s="65"/>
      <c r="AH10" s="2"/>
      <c r="AI10" s="65">
        <f>データ!T6</f>
        <v>132514</v>
      </c>
      <c r="AJ10" s="65"/>
      <c r="AK10" s="65"/>
      <c r="AL10" s="65"/>
      <c r="AM10" s="65"/>
      <c r="AN10" s="65"/>
      <c r="AO10" s="65"/>
      <c r="AP10" s="65"/>
      <c r="AQ10" s="57">
        <f>データ!U6</f>
        <v>123.03</v>
      </c>
      <c r="AR10" s="57"/>
      <c r="AS10" s="57"/>
      <c r="AT10" s="57"/>
      <c r="AU10" s="57"/>
      <c r="AV10" s="57"/>
      <c r="AW10" s="57"/>
      <c r="AX10" s="57"/>
      <c r="AY10" s="57">
        <f>データ!V6</f>
        <v>1077.0899999999999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342050</v>
      </c>
      <c r="D6" s="31">
        <f t="shared" si="3"/>
        <v>46</v>
      </c>
      <c r="E6" s="31">
        <f t="shared" si="3"/>
        <v>1</v>
      </c>
      <c r="F6" s="31">
        <f t="shared" si="3"/>
        <v>0</v>
      </c>
      <c r="G6" s="31">
        <f t="shared" si="3"/>
        <v>1</v>
      </c>
      <c r="H6" s="31" t="str">
        <f t="shared" si="3"/>
        <v>広島県　尾道市</v>
      </c>
      <c r="I6" s="31" t="str">
        <f t="shared" si="3"/>
        <v>法適用</v>
      </c>
      <c r="J6" s="31" t="str">
        <f t="shared" si="3"/>
        <v>水道事業</v>
      </c>
      <c r="K6" s="31" t="str">
        <f t="shared" si="3"/>
        <v>末端給水事業</v>
      </c>
      <c r="L6" s="31" t="str">
        <f t="shared" si="3"/>
        <v>A3</v>
      </c>
      <c r="M6" s="32" t="str">
        <f t="shared" si="3"/>
        <v>-</v>
      </c>
      <c r="N6" s="32">
        <f t="shared" si="3"/>
        <v>75.97</v>
      </c>
      <c r="O6" s="32">
        <f t="shared" si="3"/>
        <v>93.4</v>
      </c>
      <c r="P6" s="32">
        <f t="shared" si="3"/>
        <v>4093</v>
      </c>
      <c r="Q6" s="32">
        <f t="shared" si="3"/>
        <v>142462</v>
      </c>
      <c r="R6" s="32">
        <f t="shared" si="3"/>
        <v>285.08999999999997</v>
      </c>
      <c r="S6" s="32">
        <f t="shared" si="3"/>
        <v>499.71</v>
      </c>
      <c r="T6" s="32">
        <f t="shared" si="3"/>
        <v>132514</v>
      </c>
      <c r="U6" s="32">
        <f t="shared" si="3"/>
        <v>123.03</v>
      </c>
      <c r="V6" s="32">
        <f t="shared" si="3"/>
        <v>1077.0899999999999</v>
      </c>
      <c r="W6" s="33">
        <f>IF(W7="",NA(),W7)</f>
        <v>109.48</v>
      </c>
      <c r="X6" s="33">
        <f t="shared" ref="X6:AF6" si="4">IF(X7="",NA(),X7)</f>
        <v>105.77</v>
      </c>
      <c r="Y6" s="33">
        <f t="shared" si="4"/>
        <v>102.08</v>
      </c>
      <c r="Z6" s="33">
        <f t="shared" si="4"/>
        <v>111.45</v>
      </c>
      <c r="AA6" s="33">
        <f t="shared" si="4"/>
        <v>110.35</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339.09</v>
      </c>
      <c r="AT6" s="33">
        <f t="shared" ref="AT6:BB6" si="6">IF(AT7="",NA(),AT7)</f>
        <v>272.32</v>
      </c>
      <c r="AU6" s="33">
        <f t="shared" si="6"/>
        <v>358.47</v>
      </c>
      <c r="AV6" s="33">
        <f t="shared" si="6"/>
        <v>258.08999999999997</v>
      </c>
      <c r="AW6" s="33">
        <f t="shared" si="6"/>
        <v>315.94</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145.12</v>
      </c>
      <c r="BE6" s="33">
        <f t="shared" ref="BE6:BM6" si="7">IF(BE7="",NA(),BE7)</f>
        <v>147.31</v>
      </c>
      <c r="BF6" s="33">
        <f t="shared" si="7"/>
        <v>148.51</v>
      </c>
      <c r="BG6" s="33">
        <f t="shared" si="7"/>
        <v>148.03</v>
      </c>
      <c r="BH6" s="33">
        <f t="shared" si="7"/>
        <v>145.38999999999999</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107.07</v>
      </c>
      <c r="BP6" s="33">
        <f t="shared" ref="BP6:BX6" si="8">IF(BP7="",NA(),BP7)</f>
        <v>103.54</v>
      </c>
      <c r="BQ6" s="33">
        <f t="shared" si="8"/>
        <v>99.6</v>
      </c>
      <c r="BR6" s="33">
        <f t="shared" si="8"/>
        <v>110.33</v>
      </c>
      <c r="BS6" s="33">
        <f t="shared" si="8"/>
        <v>110.13</v>
      </c>
      <c r="BT6" s="33">
        <f t="shared" si="8"/>
        <v>100.16</v>
      </c>
      <c r="BU6" s="33">
        <f t="shared" si="8"/>
        <v>100.16</v>
      </c>
      <c r="BV6" s="33">
        <f t="shared" si="8"/>
        <v>100.07</v>
      </c>
      <c r="BW6" s="33">
        <f t="shared" si="8"/>
        <v>106.22</v>
      </c>
      <c r="BX6" s="33">
        <f t="shared" si="8"/>
        <v>106.69</v>
      </c>
      <c r="BY6" s="32" t="str">
        <f>IF(BY7="","",IF(BY7="-","【-】","【"&amp;SUBSTITUTE(TEXT(BY7,"#,##0.00"),"-","△")&amp;"】"))</f>
        <v>【104.99】</v>
      </c>
      <c r="BZ6" s="33">
        <f>IF(BZ7="",NA(),BZ7)</f>
        <v>234.48</v>
      </c>
      <c r="CA6" s="33">
        <f t="shared" ref="CA6:CI6" si="9">IF(CA7="",NA(),CA7)</f>
        <v>241.95</v>
      </c>
      <c r="CB6" s="33">
        <f t="shared" si="9"/>
        <v>250.94</v>
      </c>
      <c r="CC6" s="33">
        <f t="shared" si="9"/>
        <v>227.56</v>
      </c>
      <c r="CD6" s="33">
        <f t="shared" si="9"/>
        <v>228.72</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65.239999999999995</v>
      </c>
      <c r="CL6" s="33">
        <f t="shared" ref="CL6:CT6" si="10">IF(CL7="",NA(),CL7)</f>
        <v>65.430000000000007</v>
      </c>
      <c r="CM6" s="33">
        <f t="shared" si="10"/>
        <v>65.03</v>
      </c>
      <c r="CN6" s="33">
        <f t="shared" si="10"/>
        <v>66.599999999999994</v>
      </c>
      <c r="CO6" s="33">
        <f t="shared" si="10"/>
        <v>66.02</v>
      </c>
      <c r="CP6" s="33">
        <f t="shared" si="10"/>
        <v>62.81</v>
      </c>
      <c r="CQ6" s="33">
        <f t="shared" si="10"/>
        <v>62.5</v>
      </c>
      <c r="CR6" s="33">
        <f t="shared" si="10"/>
        <v>62.45</v>
      </c>
      <c r="CS6" s="33">
        <f t="shared" si="10"/>
        <v>62.12</v>
      </c>
      <c r="CT6" s="33">
        <f t="shared" si="10"/>
        <v>62.26</v>
      </c>
      <c r="CU6" s="32" t="str">
        <f>IF(CU7="","",IF(CU7="-","【-】","【"&amp;SUBSTITUTE(TEXT(CU7,"#,##0.00"),"-","△")&amp;"】"))</f>
        <v>【59.76】</v>
      </c>
      <c r="CV6" s="33">
        <f>IF(CV7="",NA(),CV7)</f>
        <v>94.84</v>
      </c>
      <c r="CW6" s="33">
        <f t="shared" ref="CW6:DE6" si="11">IF(CW7="",NA(),CW7)</f>
        <v>94.16</v>
      </c>
      <c r="CX6" s="33">
        <f t="shared" si="11"/>
        <v>93.33</v>
      </c>
      <c r="CY6" s="33">
        <f t="shared" si="11"/>
        <v>94.46</v>
      </c>
      <c r="CZ6" s="33">
        <f t="shared" si="11"/>
        <v>94.43</v>
      </c>
      <c r="DA6" s="33">
        <f t="shared" si="11"/>
        <v>89.45</v>
      </c>
      <c r="DB6" s="33">
        <f t="shared" si="11"/>
        <v>89.62</v>
      </c>
      <c r="DC6" s="33">
        <f t="shared" si="11"/>
        <v>89.76</v>
      </c>
      <c r="DD6" s="33">
        <f t="shared" si="11"/>
        <v>89.45</v>
      </c>
      <c r="DE6" s="33">
        <f t="shared" si="11"/>
        <v>89.5</v>
      </c>
      <c r="DF6" s="32" t="str">
        <f>IF(DF7="","",IF(DF7="-","【-】","【"&amp;SUBSTITUTE(TEXT(DF7,"#,##0.00"),"-","△")&amp;"】"))</f>
        <v>【89.95】</v>
      </c>
      <c r="DG6" s="33">
        <f>IF(DG7="",NA(),DG7)</f>
        <v>34.799999999999997</v>
      </c>
      <c r="DH6" s="33">
        <f t="shared" ref="DH6:DP6" si="12">IF(DH7="",NA(),DH7)</f>
        <v>35.090000000000003</v>
      </c>
      <c r="DI6" s="33">
        <f t="shared" si="12"/>
        <v>35.93</v>
      </c>
      <c r="DJ6" s="33">
        <f t="shared" si="12"/>
        <v>41.5</v>
      </c>
      <c r="DK6" s="33">
        <f t="shared" si="12"/>
        <v>42.81</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9.51</v>
      </c>
      <c r="DS6" s="33">
        <f t="shared" ref="DS6:EA6" si="13">IF(DS7="",NA(),DS7)</f>
        <v>8.7200000000000006</v>
      </c>
      <c r="DT6" s="33">
        <f t="shared" si="13"/>
        <v>13.73</v>
      </c>
      <c r="DU6" s="33">
        <f t="shared" si="13"/>
        <v>16.079999999999998</v>
      </c>
      <c r="DV6" s="33">
        <f t="shared" si="13"/>
        <v>20.65</v>
      </c>
      <c r="DW6" s="33">
        <f t="shared" si="13"/>
        <v>9.14</v>
      </c>
      <c r="DX6" s="33">
        <f t="shared" si="13"/>
        <v>10.19</v>
      </c>
      <c r="DY6" s="33">
        <f t="shared" si="13"/>
        <v>10.9</v>
      </c>
      <c r="DZ6" s="33">
        <f t="shared" si="13"/>
        <v>12.03</v>
      </c>
      <c r="EA6" s="33">
        <f t="shared" si="13"/>
        <v>13.14</v>
      </c>
      <c r="EB6" s="32" t="str">
        <f>IF(EB7="","",IF(EB7="-","【-】","【"&amp;SUBSTITUTE(TEXT(EB7,"#,##0.00"),"-","△")&amp;"】"))</f>
        <v>【13.18】</v>
      </c>
      <c r="EC6" s="33">
        <f>IF(EC7="",NA(),EC7)</f>
        <v>0.89</v>
      </c>
      <c r="ED6" s="33">
        <f t="shared" ref="ED6:EL6" si="14">IF(ED7="",NA(),ED7)</f>
        <v>0.73</v>
      </c>
      <c r="EE6" s="33">
        <f t="shared" si="14"/>
        <v>1.37</v>
      </c>
      <c r="EF6" s="33">
        <f t="shared" si="14"/>
        <v>0.87</v>
      </c>
      <c r="EG6" s="33">
        <f t="shared" si="14"/>
        <v>1.18</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342050</v>
      </c>
      <c r="D7" s="35">
        <v>46</v>
      </c>
      <c r="E7" s="35">
        <v>1</v>
      </c>
      <c r="F7" s="35">
        <v>0</v>
      </c>
      <c r="G7" s="35">
        <v>1</v>
      </c>
      <c r="H7" s="35" t="s">
        <v>93</v>
      </c>
      <c r="I7" s="35" t="s">
        <v>94</v>
      </c>
      <c r="J7" s="35" t="s">
        <v>95</v>
      </c>
      <c r="K7" s="35" t="s">
        <v>96</v>
      </c>
      <c r="L7" s="35" t="s">
        <v>97</v>
      </c>
      <c r="M7" s="36" t="s">
        <v>98</v>
      </c>
      <c r="N7" s="36">
        <v>75.97</v>
      </c>
      <c r="O7" s="36">
        <v>93.4</v>
      </c>
      <c r="P7" s="36">
        <v>4093</v>
      </c>
      <c r="Q7" s="36">
        <v>142462</v>
      </c>
      <c r="R7" s="36">
        <v>285.08999999999997</v>
      </c>
      <c r="S7" s="36">
        <v>499.71</v>
      </c>
      <c r="T7" s="36">
        <v>132514</v>
      </c>
      <c r="U7" s="36">
        <v>123.03</v>
      </c>
      <c r="V7" s="36">
        <v>1077.0899999999999</v>
      </c>
      <c r="W7" s="36">
        <v>109.48</v>
      </c>
      <c r="X7" s="36">
        <v>105.77</v>
      </c>
      <c r="Y7" s="36">
        <v>102.08</v>
      </c>
      <c r="Z7" s="36">
        <v>111.45</v>
      </c>
      <c r="AA7" s="36">
        <v>110.35</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339.09</v>
      </c>
      <c r="AT7" s="36">
        <v>272.32</v>
      </c>
      <c r="AU7" s="36">
        <v>358.47</v>
      </c>
      <c r="AV7" s="36">
        <v>258.08999999999997</v>
      </c>
      <c r="AW7" s="36">
        <v>315.94</v>
      </c>
      <c r="AX7" s="36">
        <v>608.24</v>
      </c>
      <c r="AY7" s="36">
        <v>633.30999999999995</v>
      </c>
      <c r="AZ7" s="36">
        <v>648.09</v>
      </c>
      <c r="BA7" s="36">
        <v>344.19</v>
      </c>
      <c r="BB7" s="36">
        <v>352.05</v>
      </c>
      <c r="BC7" s="36">
        <v>262.74</v>
      </c>
      <c r="BD7" s="36">
        <v>145.12</v>
      </c>
      <c r="BE7" s="36">
        <v>147.31</v>
      </c>
      <c r="BF7" s="36">
        <v>148.51</v>
      </c>
      <c r="BG7" s="36">
        <v>148.03</v>
      </c>
      <c r="BH7" s="36">
        <v>145.38999999999999</v>
      </c>
      <c r="BI7" s="36">
        <v>263.83999999999997</v>
      </c>
      <c r="BJ7" s="36">
        <v>257.41000000000003</v>
      </c>
      <c r="BK7" s="36">
        <v>253.86</v>
      </c>
      <c r="BL7" s="36">
        <v>252.09</v>
      </c>
      <c r="BM7" s="36">
        <v>250.76</v>
      </c>
      <c r="BN7" s="36">
        <v>276.38</v>
      </c>
      <c r="BO7" s="36">
        <v>107.07</v>
      </c>
      <c r="BP7" s="36">
        <v>103.54</v>
      </c>
      <c r="BQ7" s="36">
        <v>99.6</v>
      </c>
      <c r="BR7" s="36">
        <v>110.33</v>
      </c>
      <c r="BS7" s="36">
        <v>110.13</v>
      </c>
      <c r="BT7" s="36">
        <v>100.16</v>
      </c>
      <c r="BU7" s="36">
        <v>100.16</v>
      </c>
      <c r="BV7" s="36">
        <v>100.07</v>
      </c>
      <c r="BW7" s="36">
        <v>106.22</v>
      </c>
      <c r="BX7" s="36">
        <v>106.69</v>
      </c>
      <c r="BY7" s="36">
        <v>104.99</v>
      </c>
      <c r="BZ7" s="36">
        <v>234.48</v>
      </c>
      <c r="CA7" s="36">
        <v>241.95</v>
      </c>
      <c r="CB7" s="36">
        <v>250.94</v>
      </c>
      <c r="CC7" s="36">
        <v>227.56</v>
      </c>
      <c r="CD7" s="36">
        <v>228.72</v>
      </c>
      <c r="CE7" s="36">
        <v>166.38</v>
      </c>
      <c r="CF7" s="36">
        <v>166.17</v>
      </c>
      <c r="CG7" s="36">
        <v>164.93</v>
      </c>
      <c r="CH7" s="36">
        <v>155.22999999999999</v>
      </c>
      <c r="CI7" s="36">
        <v>154.91999999999999</v>
      </c>
      <c r="CJ7" s="36">
        <v>163.72</v>
      </c>
      <c r="CK7" s="36">
        <v>65.239999999999995</v>
      </c>
      <c r="CL7" s="36">
        <v>65.430000000000007</v>
      </c>
      <c r="CM7" s="36">
        <v>65.03</v>
      </c>
      <c r="CN7" s="36">
        <v>66.599999999999994</v>
      </c>
      <c r="CO7" s="36">
        <v>66.02</v>
      </c>
      <c r="CP7" s="36">
        <v>62.81</v>
      </c>
      <c r="CQ7" s="36">
        <v>62.5</v>
      </c>
      <c r="CR7" s="36">
        <v>62.45</v>
      </c>
      <c r="CS7" s="36">
        <v>62.12</v>
      </c>
      <c r="CT7" s="36">
        <v>62.26</v>
      </c>
      <c r="CU7" s="36">
        <v>59.76</v>
      </c>
      <c r="CV7" s="36">
        <v>94.84</v>
      </c>
      <c r="CW7" s="36">
        <v>94.16</v>
      </c>
      <c r="CX7" s="36">
        <v>93.33</v>
      </c>
      <c r="CY7" s="36">
        <v>94.46</v>
      </c>
      <c r="CZ7" s="36">
        <v>94.43</v>
      </c>
      <c r="DA7" s="36">
        <v>89.45</v>
      </c>
      <c r="DB7" s="36">
        <v>89.62</v>
      </c>
      <c r="DC7" s="36">
        <v>89.76</v>
      </c>
      <c r="DD7" s="36">
        <v>89.45</v>
      </c>
      <c r="DE7" s="36">
        <v>89.5</v>
      </c>
      <c r="DF7" s="36">
        <v>89.95</v>
      </c>
      <c r="DG7" s="36">
        <v>34.799999999999997</v>
      </c>
      <c r="DH7" s="36">
        <v>35.090000000000003</v>
      </c>
      <c r="DI7" s="36">
        <v>35.93</v>
      </c>
      <c r="DJ7" s="36">
        <v>41.5</v>
      </c>
      <c r="DK7" s="36">
        <v>42.81</v>
      </c>
      <c r="DL7" s="36">
        <v>39.159999999999997</v>
      </c>
      <c r="DM7" s="36">
        <v>40.21</v>
      </c>
      <c r="DN7" s="36">
        <v>41.12</v>
      </c>
      <c r="DO7" s="36">
        <v>44.91</v>
      </c>
      <c r="DP7" s="36">
        <v>45.89</v>
      </c>
      <c r="DQ7" s="36">
        <v>47.18</v>
      </c>
      <c r="DR7" s="36">
        <v>9.51</v>
      </c>
      <c r="DS7" s="36">
        <v>8.7200000000000006</v>
      </c>
      <c r="DT7" s="36">
        <v>13.73</v>
      </c>
      <c r="DU7" s="36">
        <v>16.079999999999998</v>
      </c>
      <c r="DV7" s="36">
        <v>20.65</v>
      </c>
      <c r="DW7" s="36">
        <v>9.14</v>
      </c>
      <c r="DX7" s="36">
        <v>10.19</v>
      </c>
      <c r="DY7" s="36">
        <v>10.9</v>
      </c>
      <c r="DZ7" s="36">
        <v>12.03</v>
      </c>
      <c r="EA7" s="36">
        <v>13.14</v>
      </c>
      <c r="EB7" s="36">
        <v>13.18</v>
      </c>
      <c r="EC7" s="36">
        <v>0.89</v>
      </c>
      <c r="ED7" s="36">
        <v>0.73</v>
      </c>
      <c r="EE7" s="36">
        <v>1.37</v>
      </c>
      <c r="EF7" s="36">
        <v>0.87</v>
      </c>
      <c r="EG7" s="36">
        <v>1.18</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杉原　啓恵</cp:lastModifiedBy>
  <dcterms:created xsi:type="dcterms:W3CDTF">2017-02-01T08:47:20Z</dcterms:created>
  <dcterms:modified xsi:type="dcterms:W3CDTF">2017-02-06T07:02:23Z</dcterms:modified>
</cp:coreProperties>
</file>